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3\Digital\4.-Oct-Dic\"/>
    </mc:Choice>
  </mc:AlternateContent>
  <bookViews>
    <workbookView xWindow="0" yWindow="0" windowWidth="28800" windowHeight="12480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D12" i="1" l="1"/>
  <c r="C12" i="1"/>
  <c r="E12" i="1" l="1"/>
  <c r="E21" i="1" l="1"/>
  <c r="F21" i="1" s="1"/>
  <c r="E20" i="1"/>
  <c r="F20" i="1" s="1"/>
  <c r="E19" i="1"/>
  <c r="F19" i="1" s="1"/>
  <c r="E14" i="1"/>
  <c r="F14" i="1" s="1"/>
  <c r="E13" i="1"/>
  <c r="F13" i="1" s="1"/>
  <c r="E10" i="1"/>
  <c r="F10" i="1"/>
  <c r="E9" i="1"/>
  <c r="F9" i="1"/>
  <c r="E18" i="1" l="1"/>
  <c r="E17" i="1"/>
  <c r="F17" i="1" s="1"/>
  <c r="E16" i="1"/>
  <c r="F16" i="1" s="1"/>
  <c r="E15" i="1"/>
  <c r="E11" i="1"/>
  <c r="F11" i="1" s="1"/>
  <c r="E8" i="1"/>
  <c r="F8" i="1" s="1"/>
  <c r="E7" i="1"/>
  <c r="F7" i="1" s="1"/>
  <c r="E6" i="1"/>
  <c r="F6" i="1" s="1"/>
  <c r="E5" i="1"/>
  <c r="F5" i="1" s="1"/>
  <c r="D4" i="1"/>
  <c r="C4" i="1"/>
  <c r="B4" i="1"/>
  <c r="B3" i="1"/>
  <c r="F18" i="1" l="1"/>
  <c r="F12" i="1"/>
  <c r="C3" i="1"/>
  <c r="D3" i="1"/>
  <c r="E4" i="1"/>
  <c r="F15" i="1"/>
  <c r="E3" i="1" l="1"/>
  <c r="F3" i="1" s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<sst xmlns="http://schemas.openxmlformats.org/spreadsheetml/2006/main" count="27" uniqueCount="27">
  <si>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</si>
  <si>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</si>
  <si>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</si>
  <si>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</si>
  <si>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</si>
  <si>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</si>
  <si>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</si>
  <si>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</si>
  <si>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</si>
  <si>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</si>
  <si>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</si>
  <si>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</si>
  <si>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</si>
  <si>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</si>
  <si>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</si>
  <si>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</si>
  <si>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</si>
  <si>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</si>
  <si>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</si>
  <si>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</si>
  <si>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</si>
  <si>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</si>
  <si>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</si>
  <si>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</si>
  <si>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</si>
  <si>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</si>
  <si>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Patronato de Explora
Estado Analítico del Activo
Del 01 de Enero al 31 de Diciembre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</si>
</sst>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C18" sqref="C1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x14ac:dyDescent="0.2">
      <c r="A3" s="5" t="s">
        <v>0</v>
      </c>
      <c r="B3" s="6">
        <f>+B4+B12</f>
        <v>192786983.88000003</v>
      </c>
      <c r="C3" s="6">
        <f t="shared" ref="C3:D3" si="0">+C4+C12</f>
        <v>322832465.20999998</v>
      </c>
      <c r="D3" s="6">
        <f t="shared" si="0"/>
        <v>290365048.06</v>
      </c>
      <c r="E3" s="6">
        <f>+B3+C3-D3</f>
        <v>225254401.03000003</v>
      </c>
      <c r="F3" s="6">
        <f t="shared" ref="F3:F21" si="1">+E3-B3</f>
        <v>32467417.150000006</v>
      </c>
    </row>
    <row r="4" spans="1:6" x14ac:dyDescent="0.2">
      <c r="A4" s="7" t="s">
        <v>4</v>
      </c>
      <c r="B4" s="6">
        <f>SUM(B5:B11)</f>
        <v>20060690.380000018</v>
      </c>
      <c r="C4" s="6">
        <f t="shared" ref="C4:E4" si="2">SUM(C5:C11)</f>
        <v>316223283.43000001</v>
      </c>
      <c r="D4" s="6">
        <f t="shared" si="2"/>
        <v>269270742.38999999</v>
      </c>
      <c r="E4" s="6">
        <f t="shared" si="2"/>
        <v>67013231.420000017</v>
      </c>
      <c r="F4" s="6">
        <f t="shared" si="1"/>
        <v>46952541.039999999</v>
      </c>
    </row>
    <row r="5" spans="1:6" x14ac:dyDescent="0.2">
      <c r="A5" s="8" t="s">
        <v>5</v>
      </c>
      <c r="B5" s="9">
        <v>16872470.460000008</v>
      </c>
      <c r="C5" s="9">
        <v>167709245.86000001</v>
      </c>
      <c r="D5" s="9">
        <v>151427640.05000001</v>
      </c>
      <c r="E5" s="9">
        <f t="shared" ref="E5:E10" si="3">+B5+C5-D5</f>
        <v>33154076.270000011</v>
      </c>
      <c r="F5" s="9">
        <f t="shared" si="1"/>
        <v>16281605.810000002</v>
      </c>
    </row>
    <row r="6" spans="1:6" x14ac:dyDescent="0.2">
      <c r="A6" s="8" t="s">
        <v>6</v>
      </c>
      <c r="B6" s="9">
        <v>1828307.8200000077</v>
      </c>
      <c r="C6" s="9">
        <v>111501459.39</v>
      </c>
      <c r="D6" s="9">
        <v>111560008.14</v>
      </c>
      <c r="E6" s="9">
        <f t="shared" si="3"/>
        <v>1769759.0700000077</v>
      </c>
      <c r="F6" s="9">
        <f t="shared" si="1"/>
        <v>-58548.75</v>
      </c>
    </row>
    <row r="7" spans="1:6" x14ac:dyDescent="0.2">
      <c r="A7" s="8" t="s">
        <v>7</v>
      </c>
      <c r="B7" s="9">
        <v>1139954.6800000006</v>
      </c>
      <c r="C7" s="9">
        <v>34832430.009999998</v>
      </c>
      <c r="D7" s="9">
        <v>4102946.03</v>
      </c>
      <c r="E7" s="9">
        <f t="shared" si="3"/>
        <v>31869438.659999996</v>
      </c>
      <c r="F7" s="9">
        <f t="shared" si="1"/>
        <v>30729483.979999997</v>
      </c>
    </row>
    <row r="8" spans="1:6" x14ac:dyDescent="0.2">
      <c r="A8" s="8" t="s">
        <v>1</v>
      </c>
      <c r="B8" s="9">
        <v>0</v>
      </c>
      <c r="C8" s="9">
        <v>2180148.17</v>
      </c>
      <c r="D8" s="9">
        <v>2180148.17</v>
      </c>
      <c r="E8" s="9">
        <f t="shared" si="3"/>
        <v>0</v>
      </c>
      <c r="F8" s="9">
        <f t="shared" si="1"/>
        <v>0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f t="shared" si="3"/>
        <v>0</v>
      </c>
      <c r="F9" s="9">
        <f t="shared" si="1"/>
        <v>0</v>
      </c>
    </row>
    <row r="10" spans="1:6" x14ac:dyDescent="0.2">
      <c r="A10" s="8" t="s">
        <v>8</v>
      </c>
      <c r="B10" s="9">
        <v>0</v>
      </c>
      <c r="C10" s="9">
        <v>0</v>
      </c>
      <c r="D10" s="9">
        <v>0</v>
      </c>
      <c r="E10" s="9">
        <f t="shared" si="3"/>
        <v>0</v>
      </c>
      <c r="F10" s="9">
        <f t="shared" si="1"/>
        <v>0</v>
      </c>
    </row>
    <row r="11" spans="1:6" x14ac:dyDescent="0.2">
      <c r="A11" s="8" t="s">
        <v>9</v>
      </c>
      <c r="B11" s="9">
        <v>219957.42</v>
      </c>
      <c r="C11" s="9">
        <v>0</v>
      </c>
      <c r="D11" s="9">
        <v>0</v>
      </c>
      <c r="E11" s="9">
        <f t="shared" ref="E11" si="4">+B11+C11-D11</f>
        <v>219957.42</v>
      </c>
      <c r="F11" s="9">
        <f t="shared" si="1"/>
        <v>0</v>
      </c>
    </row>
    <row r="12" spans="1:6" x14ac:dyDescent="0.2">
      <c r="A12" s="7" t="s">
        <v>10</v>
      </c>
      <c r="B12" s="6">
        <f>SUM(B13:B21)</f>
        <v>172726293.5</v>
      </c>
      <c r="C12" s="6">
        <f>+C15+C16+C17+C18</f>
        <v>6609181.7799999993</v>
      </c>
      <c r="D12" s="6">
        <f>+D15+D16+D17+D18</f>
        <v>21094305.670000002</v>
      </c>
      <c r="E12" s="6">
        <f>+B12+C12-D12</f>
        <v>158241169.61000001</v>
      </c>
      <c r="F12" s="6">
        <f t="shared" si="1"/>
        <v>-14485123.889999986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10">
        <f t="shared" ref="E13:E14" si="5">+B13+C13-D13</f>
        <v>0</v>
      </c>
      <c r="F13" s="10">
        <f t="shared" ref="F13:F14" si="6">+E13-B13</f>
        <v>0</v>
      </c>
    </row>
    <row r="14" spans="1:6" x14ac:dyDescent="0.2">
      <c r="A14" s="8" t="s">
        <v>12</v>
      </c>
      <c r="B14" s="10">
        <v>0</v>
      </c>
      <c r="C14" s="10">
        <v>0</v>
      </c>
      <c r="D14" s="10">
        <v>0</v>
      </c>
      <c r="E14" s="10">
        <f t="shared" si="5"/>
        <v>0</v>
      </c>
      <c r="F14" s="10">
        <f t="shared" si="6"/>
        <v>0</v>
      </c>
    </row>
    <row r="15" spans="1:6" x14ac:dyDescent="0.2">
      <c r="A15" s="8" t="s">
        <v>13</v>
      </c>
      <c r="B15" s="10">
        <v>123310477.99000001</v>
      </c>
      <c r="C15" s="10">
        <v>3839786.28</v>
      </c>
      <c r="D15" s="10">
        <v>661369.35</v>
      </c>
      <c r="E15" s="10">
        <f t="shared" ref="E15:E17" si="7">+B15+C15-D15</f>
        <v>126488894.92000002</v>
      </c>
      <c r="F15" s="10">
        <f t="shared" si="1"/>
        <v>3178416.9300000072</v>
      </c>
    </row>
    <row r="16" spans="1:6" x14ac:dyDescent="0.2">
      <c r="A16" s="8" t="s">
        <v>14</v>
      </c>
      <c r="B16" s="9">
        <v>101128572.57000001</v>
      </c>
      <c r="C16" s="9">
        <v>2506088.7799999998</v>
      </c>
      <c r="D16" s="9">
        <v>0</v>
      </c>
      <c r="E16" s="9">
        <f t="shared" si="7"/>
        <v>103634661.35000001</v>
      </c>
      <c r="F16" s="9">
        <f t="shared" si="1"/>
        <v>2506088.7800000012</v>
      </c>
    </row>
    <row r="17" spans="1:6" x14ac:dyDescent="0.2">
      <c r="A17" s="8" t="s">
        <v>15</v>
      </c>
      <c r="B17" s="9">
        <v>4374545.8899999997</v>
      </c>
      <c r="C17" s="9">
        <v>0</v>
      </c>
      <c r="D17" s="9">
        <v>0</v>
      </c>
      <c r="E17" s="9">
        <f t="shared" si="7"/>
        <v>4374545.8899999997</v>
      </c>
      <c r="F17" s="9">
        <f t="shared" si="1"/>
        <v>0</v>
      </c>
    </row>
    <row r="18" spans="1:6" x14ac:dyDescent="0.2">
      <c r="A18" s="8" t="s">
        <v>16</v>
      </c>
      <c r="B18" s="9">
        <v>-56087302.950000003</v>
      </c>
      <c r="C18" s="9">
        <v>263306.71999999997</v>
      </c>
      <c r="D18" s="9">
        <v>20432936.32</v>
      </c>
      <c r="E18" s="9">
        <f>+B18+D18-C18</f>
        <v>-35917673.350000001</v>
      </c>
      <c r="F18" s="9">
        <f t="shared" si="1"/>
        <v>20169629.600000001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10">
        <f t="shared" ref="E19:E21" si="8">+B19+C19-D19</f>
        <v>0</v>
      </c>
      <c r="F19" s="10">
        <f t="shared" si="1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10">
        <f t="shared" si="8"/>
        <v>0</v>
      </c>
      <c r="F20" s="10">
        <f t="shared" si="1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10">
        <f t="shared" si="8"/>
        <v>0</v>
      </c>
      <c r="F21" s="10">
        <f t="shared" si="1"/>
        <v>0</v>
      </c>
    </row>
    <row r="23" spans="1:6" ht="12.75" x14ac:dyDescent="0.2">
      <c r="A23" s="2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2018-03-08T18:40:55Z</cp:lastPrinted>
  <dcterms:created xsi:type="dcterms:W3CDTF">2014-02-09T04:04:15Z</dcterms:created>
  <dcterms:modified xsi:type="dcterms:W3CDTF">2024-01-19T19:08:16Z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